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84" activeTab="0"/>
  </bookViews>
  <sheets>
    <sheet name="Variances" sheetId="1" r:id="rId1"/>
    <sheet name="Box 6 Explanation" sheetId="2" r:id="rId2"/>
  </sheets>
  <definedNames>
    <definedName name="_xlnm.Print_Area" localSheetId="0">'Variances'!$A$1:$N$33</definedName>
  </definedNames>
  <calcPr fullCalcOnLoad="1"/>
</workbook>
</file>

<file path=xl/sharedStrings.xml><?xml version="1.0" encoding="utf-8"?>
<sst xmlns="http://schemas.openxmlformats.org/spreadsheetml/2006/main" count="109" uniqueCount="77">
  <si>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</si>
  <si>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</si>
  <si>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</si>
  <si>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</si>
  <si>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</si>
  <si>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</si>
  <si>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</si>
  <si>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</si>
  <si>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</si>
  <si>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</si>
  <si>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</si>
  <si>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</si>
  <si>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</si>
  <si>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</si>
  <si>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</si>
  <si>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</si>
  <si>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</si>
  <si>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</si>
  <si>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</si>
  <si>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</si>
  <si>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</si>
  <si>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</si>
  <si>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</si>
  <si>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2022/23</t>
  </si>
  <si>
    <t>2023/24</t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</si>
  <si>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</t>
    </r>
  </si>
  <si>
    <t xml:space="preserve">2023/24 Hellingly PC Explanation of variances – pro forma </t>
  </si>
  <si>
    <t>HELLINGLY PARISH COUNCIL</t>
  </si>
  <si>
    <t>WEALDEN - EAST SUSSEX</t>
  </si>
  <si>
    <t>Received £307,398.49 in CIL monies during 2023/24</t>
  </si>
  <si>
    <t>EXPLANATION FOR BOX 6</t>
  </si>
  <si>
    <t>Bank Account Name</t>
  </si>
  <si>
    <t>Date</t>
  </si>
  <si>
    <t>Payee Name</t>
  </si>
  <si>
    <t>Amount</t>
  </si>
  <si>
    <t>Barclays Curr/Deposit Acct</t>
  </si>
  <si>
    <t>11/04/2023</t>
  </si>
  <si>
    <t>Aspen Air-con</t>
  </si>
  <si>
    <t>25/04/2023</t>
  </si>
  <si>
    <t>HM Land Registry</t>
  </si>
  <si>
    <t>05/06/2023</t>
  </si>
  <si>
    <t>R Popovic &amp; Son</t>
  </si>
  <si>
    <t>09/06/2023</t>
  </si>
  <si>
    <t>A Reed</t>
  </si>
  <si>
    <t>16/06/2023</t>
  </si>
  <si>
    <t>M T Property Maintenance</t>
  </si>
  <si>
    <t>20/06/2023</t>
  </si>
  <si>
    <t>Agrifactors (Southern) Ltd</t>
  </si>
  <si>
    <t>16/08/2023</t>
  </si>
  <si>
    <t>Brighton Sound Systems</t>
  </si>
  <si>
    <t>22/09/2023</t>
  </si>
  <si>
    <t>DM Electrical</t>
  </si>
  <si>
    <t>03/10/2023</t>
  </si>
  <si>
    <t>12/10/2023</t>
  </si>
  <si>
    <t>23/10/2023</t>
  </si>
  <si>
    <t>25/10/2023</t>
  </si>
  <si>
    <t>Countrywide Grounds</t>
  </si>
  <si>
    <t>09/11/2023</t>
  </si>
  <si>
    <t>Troy Consultants NDP</t>
  </si>
  <si>
    <t>01/12/2023</t>
  </si>
  <si>
    <t>Hellingly Bowling Club</t>
  </si>
  <si>
    <t>St Wilfrids Hospice</t>
  </si>
  <si>
    <t>Wealden CAB</t>
  </si>
  <si>
    <t>Friends of Hellingly Preschool</t>
  </si>
  <si>
    <t>Hailsham Foodbank</t>
  </si>
  <si>
    <t>05/12/2023</t>
  </si>
  <si>
    <t>Air Ambulance</t>
  </si>
  <si>
    <t>26/01/2024</t>
  </si>
  <si>
    <t>CHRGS Ltd</t>
  </si>
  <si>
    <t>05/01/2024</t>
  </si>
  <si>
    <t>David Webster Decorating</t>
  </si>
  <si>
    <t>Unity Trust a/c 20492698</t>
  </si>
  <si>
    <t>01/03/2024</t>
  </si>
  <si>
    <t>DLM Electrical</t>
  </si>
  <si>
    <t>04/03/2024</t>
  </si>
  <si>
    <t>M J Zara Consultant</t>
  </si>
  <si>
    <t>We have carried out additional ground and building maintenance this year, please see list on 2nd tab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</si>
</sst>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3" fontId="48" fillId="0" borderId="0" xfId="0" applyNumberFormat="1" applyFont="1" applyAlignment="1">
      <alignment/>
    </xf>
    <xf numFmtId="10" fontId="48" fillId="0" borderId="0" xfId="0" applyNumberFormat="1" applyFont="1" applyAlignment="1">
      <alignment/>
    </xf>
    <xf numFmtId="0" fontId="48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8" fillId="35" borderId="11" xfId="0" applyFont="1" applyFill="1" applyBorder="1" applyAlignment="1">
      <alignment wrapText="1"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0" borderId="0" xfId="0" applyFont="1" applyFill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wrapText="1"/>
    </xf>
    <xf numFmtId="0" fontId="48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 indent="2"/>
    </xf>
    <xf numFmtId="0" fontId="48" fillId="37" borderId="0" xfId="0" applyFont="1" applyFill="1" applyAlignment="1">
      <alignment/>
    </xf>
    <xf numFmtId="3" fontId="4" fillId="37" borderId="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0" fillId="0" borderId="11" xfId="0" applyFont="1" applyBorder="1" applyAlignment="1">
      <alignment wrapText="1"/>
    </xf>
    <xf numFmtId="0" fontId="46" fillId="0" borderId="0" xfId="0" applyFont="1" applyAlignment="1" applyProtection="1">
      <alignment/>
      <protection locked="0"/>
    </xf>
    <xf numFmtId="168" fontId="46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68" fontId="0" fillId="0" borderId="0" xfId="0" applyNumberForma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wrapText="1"/>
    </xf>
    <xf numFmtId="0" fontId="48" fillId="0" borderId="12" xfId="0" applyFont="1" applyBorder="1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="90" zoomScaleNormal="90" zoomScalePageLayoutView="0" workbookViewId="0" topLeftCell="C6">
      <selection activeCell="N22" sqref="N22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6" customWidth="1"/>
    <col min="23" max="16384" width="9.140625" style="3" customWidth="1"/>
  </cols>
  <sheetData>
    <row r="1" spans="1:12" ht="17.25">
      <c r="A1" s="36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9"/>
    </row>
    <row r="2" spans="1:13" ht="15">
      <c r="A2" s="22" t="s">
        <v>16</v>
      </c>
      <c r="B2" s="18"/>
      <c r="C2" s="25" t="s">
        <v>27</v>
      </c>
      <c r="D2" s="18"/>
      <c r="E2" s="18"/>
      <c r="F2" s="18"/>
      <c r="G2" s="18"/>
      <c r="H2" s="18"/>
      <c r="I2" s="18"/>
      <c r="J2" s="18"/>
      <c r="K2" s="18"/>
      <c r="L2" s="9"/>
      <c r="M2" s="19"/>
    </row>
    <row r="3" spans="1:12" ht="15">
      <c r="A3" s="22" t="s">
        <v>17</v>
      </c>
      <c r="C3" s="24" t="s">
        <v>28</v>
      </c>
      <c r="L3" s="9"/>
    </row>
    <row r="4" ht="13.5">
      <c r="A4" s="1" t="s">
        <v>22</v>
      </c>
    </row>
    <row r="5" spans="1:13" ht="98.25" customHeight="1">
      <c r="A5" s="42" t="s">
        <v>25</v>
      </c>
      <c r="B5" s="43"/>
      <c r="C5" s="43"/>
      <c r="D5" s="43"/>
      <c r="E5" s="43"/>
      <c r="F5" s="43"/>
      <c r="G5" s="43"/>
      <c r="H5" s="43"/>
      <c r="M5" s="19"/>
    </row>
    <row r="6" ht="13.5">
      <c r="A6" s="23"/>
    </row>
    <row r="7" spans="1:14" ht="13.5">
      <c r="A7" s="23"/>
      <c r="D7" s="4"/>
      <c r="F7" s="4"/>
      <c r="N7" s="21"/>
    </row>
    <row r="8" spans="4:14" ht="27">
      <c r="D8" s="26" t="s">
        <v>23</v>
      </c>
      <c r="E8" s="21"/>
      <c r="F8" s="26" t="s">
        <v>24</v>
      </c>
      <c r="G8" s="26" t="s">
        <v>0</v>
      </c>
      <c r="H8" s="26" t="s">
        <v>0</v>
      </c>
      <c r="I8" s="26"/>
      <c r="J8" s="26"/>
      <c r="K8" s="26"/>
      <c r="L8" s="27" t="s">
        <v>15</v>
      </c>
      <c r="M8" s="10" t="s">
        <v>10</v>
      </c>
      <c r="N8" s="28" t="s">
        <v>21</v>
      </c>
    </row>
    <row r="9" spans="4:14" ht="13.5">
      <c r="D9" s="26" t="s">
        <v>1</v>
      </c>
      <c r="E9" s="21"/>
      <c r="F9" s="26" t="s">
        <v>1</v>
      </c>
      <c r="G9" s="26" t="s">
        <v>1</v>
      </c>
      <c r="H9" s="26" t="s">
        <v>14</v>
      </c>
      <c r="I9" s="26"/>
      <c r="J9" s="26"/>
      <c r="K9" s="21"/>
      <c r="L9" s="21"/>
      <c r="N9" s="17"/>
    </row>
    <row r="10" spans="4:14" ht="14.25" thickBot="1">
      <c r="D10" s="4"/>
      <c r="E10" s="4"/>
      <c r="N10" s="17"/>
    </row>
    <row r="11" spans="1:14" ht="27.75" thickBot="1">
      <c r="A11" s="38" t="s">
        <v>2</v>
      </c>
      <c r="B11" s="38"/>
      <c r="C11" s="38"/>
      <c r="D11" s="8">
        <v>1173486</v>
      </c>
      <c r="F11" s="8">
        <v>1167046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17"/>
    </row>
    <row r="13" spans="1:14" ht="14.25" thickBot="1">
      <c r="A13" s="39" t="s">
        <v>19</v>
      </c>
      <c r="B13" s="40"/>
      <c r="C13" s="41"/>
      <c r="D13" s="8">
        <v>161289</v>
      </c>
      <c r="F13" s="8">
        <v>173341</v>
      </c>
      <c r="G13" s="5">
        <f>F13-D13</f>
        <v>12052</v>
      </c>
      <c r="H13" s="6">
        <f>IF((D13&gt;F13),(D13-F13)/D13,IF(D13&lt;F13,-(D13-F13)/D13,IF(D13=F13,0)))</f>
        <v>0.07472301272870438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17"/>
    </row>
    <row r="15" spans="1:14" ht="14.25" thickBot="1">
      <c r="A15" s="35" t="s">
        <v>3</v>
      </c>
      <c r="B15" s="35"/>
      <c r="C15" s="35"/>
      <c r="D15" s="8">
        <v>180576</v>
      </c>
      <c r="F15" s="8">
        <v>499766</v>
      </c>
      <c r="G15" s="5">
        <f>F15-D15</f>
        <v>319190</v>
      </c>
      <c r="H15" s="6">
        <f>IF((D15&gt;F15),(D15-F15)/D15,IF(D15&lt;F15,-(D15-F15)/D15,IF(D15=F15,0)))</f>
        <v>1.7676213893319157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29</v>
      </c>
    </row>
    <row r="16" spans="4:14" ht="14.25" thickBot="1">
      <c r="D16" s="5"/>
      <c r="F16" s="5"/>
      <c r="G16" s="5"/>
      <c r="H16" s="6"/>
      <c r="K16" s="4"/>
      <c r="L16" s="4"/>
      <c r="N16" s="17"/>
    </row>
    <row r="17" spans="1:14" ht="14.25" thickBot="1">
      <c r="A17" s="35" t="s">
        <v>4</v>
      </c>
      <c r="B17" s="35"/>
      <c r="C17" s="35"/>
      <c r="D17" s="8">
        <v>224329</v>
      </c>
      <c r="F17" s="8">
        <v>239517</v>
      </c>
      <c r="G17" s="5">
        <f>F17-D17</f>
        <v>15188</v>
      </c>
      <c r="H17" s="6">
        <f>IF((D17&gt;F17),(D17-F17)/D17,IF(D17&lt;F17,-(D17-F17)/D17,IF(D17=F17,0)))</f>
        <v>0.06770413098618547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17"/>
    </row>
    <row r="19" spans="1:14" ht="14.25" thickBot="1">
      <c r="A19" s="35" t="s">
        <v>7</v>
      </c>
      <c r="B19" s="35"/>
      <c r="C19" s="35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17"/>
    </row>
    <row r="21" spans="1:14" ht="27.75" thickBot="1">
      <c r="A21" s="35" t="s">
        <v>20</v>
      </c>
      <c r="B21" s="35"/>
      <c r="C21" s="35"/>
      <c r="D21" s="8">
        <v>123976</v>
      </c>
      <c r="F21" s="8">
        <v>197000</v>
      </c>
      <c r="G21" s="5">
        <f>F21-D21</f>
        <v>73024</v>
      </c>
      <c r="H21" s="6">
        <f>IF((D21&gt;F21),(D21-F21)/D21,IF(D21&lt;F21,-(D21-F21)/D21,IF(D21=F21,0)))</f>
        <v>0.5890172291411241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76</v>
      </c>
    </row>
    <row r="22" spans="4:14" ht="14.25" thickBot="1">
      <c r="D22" s="5"/>
      <c r="F22" s="5"/>
      <c r="G22" s="5"/>
      <c r="H22" s="6"/>
      <c r="K22" s="4"/>
      <c r="L22" s="4"/>
      <c r="N22" s="17"/>
    </row>
    <row r="23" spans="1:14" ht="14.25" thickBot="1">
      <c r="A23" s="7" t="s">
        <v>5</v>
      </c>
      <c r="D23" s="2">
        <f>D11+D13+D15-D17-D19-D21</f>
        <v>1167046</v>
      </c>
      <c r="F23" s="2">
        <v>1403636</v>
      </c>
      <c r="G23" s="5"/>
      <c r="H23" s="6"/>
      <c r="K23" s="4"/>
      <c r="L23" s="4"/>
      <c r="M23" s="14" t="s">
        <v>12</v>
      </c>
      <c r="N23" s="17"/>
    </row>
    <row r="24" spans="4:14" ht="14.25" thickBot="1">
      <c r="D24" s="5"/>
      <c r="F24" s="5"/>
      <c r="G24" s="5"/>
      <c r="H24" s="6"/>
      <c r="K24" s="4"/>
      <c r="L24" s="4"/>
      <c r="N24" s="17"/>
    </row>
    <row r="25" spans="1:14" ht="14.25" thickBot="1">
      <c r="A25" s="35" t="s">
        <v>9</v>
      </c>
      <c r="B25" s="35"/>
      <c r="C25" s="35"/>
      <c r="D25" s="8">
        <v>1162773</v>
      </c>
      <c r="F25" s="8">
        <v>1389179</v>
      </c>
      <c r="G25" s="5"/>
      <c r="H25" s="6"/>
      <c r="K25" s="4"/>
      <c r="L25" s="4"/>
      <c r="M25" s="15" t="s">
        <v>12</v>
      </c>
      <c r="N25" s="17"/>
    </row>
    <row r="26" spans="4:14" ht="14.25" thickBot="1">
      <c r="D26" s="5"/>
      <c r="F26" s="5"/>
      <c r="G26" s="5"/>
      <c r="H26" s="6"/>
      <c r="K26" s="4"/>
      <c r="L26" s="4"/>
      <c r="N26" s="17"/>
    </row>
    <row r="27" spans="1:14" ht="14.25" thickBot="1">
      <c r="A27" s="35" t="s">
        <v>8</v>
      </c>
      <c r="B27" s="35"/>
      <c r="C27" s="35"/>
      <c r="D27" s="8">
        <v>2305403</v>
      </c>
      <c r="F27" s="8">
        <v>2333546</v>
      </c>
      <c r="G27" s="5">
        <f>F27-D27</f>
        <v>28143</v>
      </c>
      <c r="H27" s="6">
        <f>IF((D27&gt;F27),(D27-F27)/D27,IF(D27&lt;F27,-(D27-F27)/D27,IF(D27=F27,0)))</f>
        <v>0.0122074101577902</v>
      </c>
      <c r="I27" s="3">
        <f>IF(D27-F27&lt;200,0,IF(D27-F27&gt;200,1,IF(D27-F27=200,1)))</f>
        <v>0</v>
      </c>
      <c r="J27" s="3">
        <f>IF(F27-D27&lt;200,0,IF(F27-D27&gt;200,1,IF(F27-D27=200,1)))</f>
        <v>1</v>
      </c>
      <c r="K27" s="4">
        <f>IF(H27&lt;0.15,0,IF(H27&gt;0.15,1,IF(H27=0.15,1)))</f>
        <v>0</v>
      </c>
      <c r="L27" s="4" t="str">
        <f>IF((H27&lt;15%)*AND(G27&lt;100000)*OR(G27&gt;-100000),"NO","YES")</f>
        <v>NO</v>
      </c>
      <c r="M27" s="10" t="str">
        <f>IF((L27="YES")*AND(I27+J27&lt;1),"Explanation not required, difference less than £200"," ")</f>
        <v> </v>
      </c>
      <c r="N27" s="13"/>
    </row>
    <row r="28" spans="4:14" ht="14.25" thickBot="1">
      <c r="D28" s="5"/>
      <c r="F28" s="5"/>
      <c r="G28" s="5"/>
      <c r="H28" s="6"/>
      <c r="K28" s="4"/>
      <c r="L28" s="4"/>
      <c r="N28" s="17"/>
    </row>
    <row r="29" spans="1:14" ht="14.25" thickBot="1">
      <c r="A29" s="35" t="s">
        <v>6</v>
      </c>
      <c r="B29" s="35"/>
      <c r="C29" s="35"/>
      <c r="D29" s="8">
        <v>0</v>
      </c>
      <c r="F29" s="8">
        <v>0</v>
      </c>
      <c r="G29" s="5">
        <f>F29-D29</f>
        <v>0</v>
      </c>
      <c r="H29" s="6">
        <f>IF((D29&gt;F29),(D29-F29)/D29,IF(D29&lt;F29,-(D29-F29)/D29,IF(D29=F29,0)))</f>
        <v>0</v>
      </c>
      <c r="I29" s="3">
        <f>IF(D29-F29&lt;100,0,IF(D29-F29&gt;100,1,IF(D29-F29=100,1)))</f>
        <v>0</v>
      </c>
      <c r="J29" s="3">
        <f>IF(F29-D29&lt;100,0,IF(F29-D29&gt;100,1,IF(F29-D29=100,1)))</f>
        <v>0</v>
      </c>
      <c r="K29" s="4">
        <f>IF(H29&lt;0.15,0,IF(H29&gt;0.15,1,IF(H29=0.15,1)))</f>
        <v>0</v>
      </c>
      <c r="L29" s="4" t="str">
        <f>IF((H29&lt;15%)*AND(G29&lt;100000)*OR(G29&gt;-100000),"NO","YES")</f>
        <v>NO</v>
      </c>
      <c r="M29" s="10" t="str">
        <f>IF((L29="YES")*AND(I29+J29&lt;1),"Explanation not required, difference less than £200"," ")</f>
        <v> </v>
      </c>
      <c r="N29" s="13"/>
    </row>
    <row r="30" spans="8:14" ht="13.5">
      <c r="H30" s="6"/>
      <c r="K30" s="4"/>
      <c r="L30" s="4"/>
      <c r="N30" s="17"/>
    </row>
    <row r="31" ht="13.5">
      <c r="C31" s="11" t="s">
        <v>11</v>
      </c>
    </row>
    <row r="32" spans="15:22" ht="13.5">
      <c r="O32" s="20"/>
      <c r="P32" s="20"/>
      <c r="Q32" s="20"/>
      <c r="R32" s="20"/>
      <c r="S32" s="20"/>
      <c r="T32" s="20"/>
      <c r="U32" s="20"/>
      <c r="V32" s="20"/>
    </row>
    <row r="33" spans="3:22" ht="13.5">
      <c r="C33" s="11" t="s">
        <v>13</v>
      </c>
      <c r="N33" s="20"/>
      <c r="O33" s="20"/>
      <c r="P33" s="20"/>
      <c r="Q33" s="20"/>
      <c r="R33" s="20"/>
      <c r="S33" s="20"/>
      <c r="T33" s="20"/>
      <c r="U33" s="20"/>
      <c r="V33" s="20"/>
    </row>
    <row r="35" ht="13.5">
      <c r="C35" s="11" t="s">
        <v>18</v>
      </c>
    </row>
  </sheetData>
  <sheetProtection/>
  <mergeCells count="11">
    <mergeCell ref="A5:H5"/>
    <mergeCell ref="A19:C19"/>
    <mergeCell ref="A21:C21"/>
    <mergeCell ref="A1:K1"/>
    <mergeCell ref="A25:C25"/>
    <mergeCell ref="A27:C27"/>
    <mergeCell ref="A29:C29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00390625" style="0" bestFit="1" customWidth="1"/>
    <col min="2" max="2" width="10.57421875" style="0" bestFit="1" customWidth="1"/>
    <col min="3" max="3" width="25.00390625" style="0" bestFit="1" customWidth="1"/>
    <col min="4" max="4" width="10.00390625" style="0" bestFit="1" customWidth="1"/>
  </cols>
  <sheetData>
    <row r="1" ht="14.25">
      <c r="A1" s="34" t="s">
        <v>30</v>
      </c>
    </row>
    <row r="3" spans="1:4" ht="14.25">
      <c r="A3" s="29" t="s">
        <v>31</v>
      </c>
      <c r="B3" s="29" t="s">
        <v>32</v>
      </c>
      <c r="C3" s="29" t="s">
        <v>33</v>
      </c>
      <c r="D3" s="30" t="s">
        <v>34</v>
      </c>
    </row>
    <row r="4" spans="1:4" ht="14.25">
      <c r="A4" s="31" t="s">
        <v>35</v>
      </c>
      <c r="B4" s="31" t="s">
        <v>36</v>
      </c>
      <c r="C4" s="31" t="s">
        <v>37</v>
      </c>
      <c r="D4" s="32">
        <v>1722</v>
      </c>
    </row>
    <row r="5" spans="1:4" ht="14.25">
      <c r="A5" s="31" t="s">
        <v>35</v>
      </c>
      <c r="B5" s="31" t="s">
        <v>38</v>
      </c>
      <c r="C5" s="31" t="s">
        <v>39</v>
      </c>
      <c r="D5" s="32">
        <v>3564.74</v>
      </c>
    </row>
    <row r="6" spans="1:4" ht="14.25">
      <c r="A6" s="31" t="s">
        <v>35</v>
      </c>
      <c r="B6" s="31" t="s">
        <v>40</v>
      </c>
      <c r="C6" s="31" t="s">
        <v>41</v>
      </c>
      <c r="D6" s="32">
        <v>1200</v>
      </c>
    </row>
    <row r="7" spans="1:4" ht="14.25">
      <c r="A7" s="31" t="s">
        <v>35</v>
      </c>
      <c r="B7" s="31" t="s">
        <v>42</v>
      </c>
      <c r="C7" s="31" t="s">
        <v>43</v>
      </c>
      <c r="D7" s="32">
        <v>1044</v>
      </c>
    </row>
    <row r="8" spans="1:4" ht="14.25">
      <c r="A8" s="31" t="s">
        <v>35</v>
      </c>
      <c r="B8" s="31" t="s">
        <v>44</v>
      </c>
      <c r="C8" s="31" t="s">
        <v>45</v>
      </c>
      <c r="D8" s="32">
        <v>2670</v>
      </c>
    </row>
    <row r="9" spans="1:4" ht="14.25">
      <c r="A9" s="31" t="s">
        <v>35</v>
      </c>
      <c r="B9" s="31" t="s">
        <v>46</v>
      </c>
      <c r="C9" s="31" t="s">
        <v>47</v>
      </c>
      <c r="D9" s="32">
        <v>3480</v>
      </c>
    </row>
    <row r="10" spans="1:4" ht="14.25">
      <c r="A10" s="31" t="s">
        <v>35</v>
      </c>
      <c r="B10" s="31" t="s">
        <v>48</v>
      </c>
      <c r="C10" s="31" t="s">
        <v>49</v>
      </c>
      <c r="D10" s="32">
        <v>25148.57</v>
      </c>
    </row>
    <row r="11" spans="1:4" ht="14.25">
      <c r="A11" s="31" t="s">
        <v>35</v>
      </c>
      <c r="B11" s="31" t="s">
        <v>50</v>
      </c>
      <c r="C11" s="31" t="s">
        <v>51</v>
      </c>
      <c r="D11" s="32">
        <v>1737</v>
      </c>
    </row>
    <row r="12" spans="1:4" ht="14.25">
      <c r="A12" s="31" t="s">
        <v>35</v>
      </c>
      <c r="B12" s="31" t="s">
        <v>52</v>
      </c>
      <c r="C12" s="31" t="s">
        <v>43</v>
      </c>
      <c r="D12" s="32">
        <v>1044</v>
      </c>
    </row>
    <row r="13" spans="1:4" ht="14.25">
      <c r="A13" s="31" t="s">
        <v>35</v>
      </c>
      <c r="B13" s="31" t="s">
        <v>53</v>
      </c>
      <c r="C13" s="31" t="s">
        <v>49</v>
      </c>
      <c r="D13" s="32">
        <v>3600</v>
      </c>
    </row>
    <row r="14" spans="1:4" ht="14.25">
      <c r="A14" s="31" t="s">
        <v>35</v>
      </c>
      <c r="B14" s="31" t="s">
        <v>54</v>
      </c>
      <c r="C14" s="31" t="s">
        <v>47</v>
      </c>
      <c r="D14" s="32">
        <v>4920</v>
      </c>
    </row>
    <row r="15" spans="1:4" ht="14.25">
      <c r="A15" s="31" t="s">
        <v>35</v>
      </c>
      <c r="B15" s="31" t="s">
        <v>55</v>
      </c>
      <c r="C15" s="31" t="s">
        <v>56</v>
      </c>
      <c r="D15" s="32">
        <v>1020</v>
      </c>
    </row>
    <row r="16" spans="1:4" ht="14.25">
      <c r="A16" s="31" t="s">
        <v>35</v>
      </c>
      <c r="B16" s="31" t="s">
        <v>57</v>
      </c>
      <c r="C16" s="31" t="s">
        <v>58</v>
      </c>
      <c r="D16" s="32">
        <v>4751.16</v>
      </c>
    </row>
    <row r="17" spans="1:4" ht="14.25">
      <c r="A17" s="31" t="s">
        <v>35</v>
      </c>
      <c r="B17" s="31" t="s">
        <v>59</v>
      </c>
      <c r="C17" s="31" t="s">
        <v>60</v>
      </c>
      <c r="D17" s="32">
        <v>1000</v>
      </c>
    </row>
    <row r="18" spans="1:4" ht="14.25">
      <c r="A18" s="31" t="s">
        <v>35</v>
      </c>
      <c r="B18" s="31" t="s">
        <v>59</v>
      </c>
      <c r="C18" s="31" t="s">
        <v>61</v>
      </c>
      <c r="D18" s="32">
        <v>1500</v>
      </c>
    </row>
    <row r="19" spans="1:4" ht="14.25">
      <c r="A19" s="31" t="s">
        <v>35</v>
      </c>
      <c r="B19" s="31" t="s">
        <v>59</v>
      </c>
      <c r="C19" s="31" t="s">
        <v>62</v>
      </c>
      <c r="D19" s="32">
        <v>1500</v>
      </c>
    </row>
    <row r="20" spans="1:4" ht="14.25">
      <c r="A20" s="31" t="s">
        <v>35</v>
      </c>
      <c r="B20" s="31" t="s">
        <v>59</v>
      </c>
      <c r="C20" s="31" t="s">
        <v>63</v>
      </c>
      <c r="D20" s="32">
        <v>1500</v>
      </c>
    </row>
    <row r="21" spans="1:4" ht="14.25">
      <c r="A21" s="31" t="s">
        <v>35</v>
      </c>
      <c r="B21" s="31" t="s">
        <v>59</v>
      </c>
      <c r="C21" s="31" t="s">
        <v>64</v>
      </c>
      <c r="D21" s="32">
        <v>2000</v>
      </c>
    </row>
    <row r="22" spans="1:4" ht="14.25">
      <c r="A22" s="31" t="s">
        <v>35</v>
      </c>
      <c r="B22" s="31" t="s">
        <v>65</v>
      </c>
      <c r="C22" s="31" t="s">
        <v>66</v>
      </c>
      <c r="D22" s="32">
        <v>1000</v>
      </c>
    </row>
    <row r="23" spans="1:4" ht="14.25">
      <c r="A23" s="31" t="s">
        <v>35</v>
      </c>
      <c r="B23" s="31" t="s">
        <v>67</v>
      </c>
      <c r="C23" s="31" t="s">
        <v>68</v>
      </c>
      <c r="D23" s="32">
        <v>1500</v>
      </c>
    </row>
    <row r="24" spans="1:4" ht="14.25">
      <c r="A24" s="31" t="s">
        <v>35</v>
      </c>
      <c r="B24" s="31" t="s">
        <v>69</v>
      </c>
      <c r="C24" s="31" t="s">
        <v>70</v>
      </c>
      <c r="D24" s="32">
        <v>3288</v>
      </c>
    </row>
    <row r="25" spans="1:4" ht="14.25">
      <c r="A25" s="31" t="s">
        <v>71</v>
      </c>
      <c r="B25" s="31" t="s">
        <v>72</v>
      </c>
      <c r="C25" s="31" t="s">
        <v>73</v>
      </c>
      <c r="D25" s="32">
        <v>2100</v>
      </c>
    </row>
    <row r="26" spans="1:4" ht="14.25">
      <c r="A26" s="31" t="s">
        <v>71</v>
      </c>
      <c r="B26" s="31" t="s">
        <v>74</v>
      </c>
      <c r="C26" s="31" t="s">
        <v>75</v>
      </c>
      <c r="D26" s="32">
        <v>1908</v>
      </c>
    </row>
    <row r="27" ht="14.25">
      <c r="D27" s="33">
        <v>73197.47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Jenny Hoodless</cp:lastModifiedBy>
  <cp:lastPrinted>2024-03-18T15:34:45Z</cp:lastPrinted>
  <dcterms:created xsi:type="dcterms:W3CDTF">2012-07-11T10:01:28Z</dcterms:created>
  <dcterms:modified xsi:type="dcterms:W3CDTF">2024-04-12T12:23:03Z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